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K238" i="1" s="1"/>
  <c r="K184" i="1" s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P221" i="1"/>
  <c r="O221" i="1"/>
  <c r="N221" i="1"/>
  <c r="M221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P65" i="1"/>
  <c r="O65" i="1"/>
  <c r="N65" i="1"/>
  <c r="M65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L368" i="1" s="1"/>
  <c r="K34" i="1"/>
  <c r="K368" i="1" s="1"/>
  <c r="J34" i="1"/>
  <c r="J368" i="1" s="1"/>
  <c r="I34" i="1"/>
  <c r="I368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<sst xmlns="http://schemas.openxmlformats.org/spreadsheetml/2006/main" count="384" uniqueCount="234">
  <si>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</si>
  <si>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</si>
  <si>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</si>
  <si>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</si>
  <si>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</si>
  <si>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kovo 2 d. įsakymo Nr. 1K-74 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</si>
  <si>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</si>
  <si>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</si>
  <si>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</si>
  <si>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2022 m. kovo 31 d.</t>
  </si>
  <si>
    <t/>
  </si>
  <si>
    <t>ketvirtinė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</si>
  <si>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</si>
  <si>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</si>
  <si>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</si>
  <si>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</si>
  <si>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</si>
  <si>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</si>
  <si>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</si>
  <si>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</si>
  <si>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</si>
  <si>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</si>
  <si>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</si>
  <si>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</si>
  <si>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</si>
  <si>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</si>
  <si>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</si>
  <si>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</si>
  <si>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</si>
  <si>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</si>
  <si>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</si>
  <si>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</si>
  <si>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</si>
  <si>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</si>
  <si>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</si>
  <si>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</si>
  <si>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</si>
  <si>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</si>
  <si>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</si>
  <si>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</si>
  <si>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</si>
  <si>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</si>
  <si>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</si>
  <si>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</si>
  <si>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</si>
  <si>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</si>
  <si>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</si>
  <si>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</si>
  <si>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</si>
  <si>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</si>
  <si>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</si>
  <si>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</si>
  <si>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</si>
  <si>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</si>
  <si>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</si>
  <si>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</si>
  <si>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</si>
  <si>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</si>
  <si>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</si>
  <si>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</si>
  <si>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</si>
  <si>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</si>
  <si>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</si>
  <si>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</si>
  <si>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</si>
  <si>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</si>
  <si>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</si>
  <si>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</si>
  <si>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</si>
  <si>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</si>
  <si>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</si>
  <si>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</si>
  <si>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</si>
  <si>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</si>
  <si>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</si>
  <si>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</si>
  <si>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</si>
  <si>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</si>
  <si>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</si>
  <si>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</si>
  <si>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</si>
  <si>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</si>
  <si>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</si>
  <si>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</si>
  <si>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</si>
  <si>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</si>
  <si>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</si>
  <si>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</si>
  <si>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</si>
  <si>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</si>
  <si>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</si>
  <si>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</si>
  <si>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</si>
  <si>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</si>
  <si>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</si>
  <si>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</si>
  <si>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</si>
  <si>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</si>
  <si>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</si>
  <si>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</si>
  <si>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</si>
  <si>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</si>
  <si>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</si>
  <si>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</si>
  <si>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</si>
  <si>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</si>
  <si>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</si>
  <si>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</si>
  <si>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</si>
  <si>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</si>
  <si>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</si>
  <si>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</si>
  <si>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</si>
  <si>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</si>
  <si>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</si>
  <si>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</si>
  <si>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</si>
  <si>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</si>
  <si>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</si>
  <si>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</si>
  <si>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</si>
  <si>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</si>
  <si>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</si>
  <si>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</si>
  <si>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</si>
  <si>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</si>
  <si>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</si>
  <si>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</si>
  <si>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</si>
  <si>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</si>
  <si>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</si>
  <si>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</si>
  <si>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</si>
  <si>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</si>
  <si>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</si>
  <si>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</si>
  <si>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</si>
  <si>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</si>
  <si>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</si>
  <si>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</si>
  <si>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</si>
  <si>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</si>
  <si>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</si>
  <si>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</si>
  <si>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</si>
  <si>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</si>
  <si>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</si>
  <si>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</si>
  <si>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</si>
  <si>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</si>
  <si>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</si>
  <si>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</si>
  <si>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</si>
  <si>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</si>
  <si>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</si>
  <si>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</si>
  <si>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</si>
  <si>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</si>
  <si>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</si>
  <si>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</si>
  <si>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</si>
  <si>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</si>
  <si>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</si>
  <si>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</si>
  <si>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</si>
  <si>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</si>
  <si>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</si>
  <si>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</si>
  <si>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</si>
  <si>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</si>
  <si>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</si>
  <si>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</si>
  <si>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</si>
  <si>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</si>
  <si>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</si>
  <si>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</si>
  <si>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</si>
  <si>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</si>
  <si>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</si>
  <si>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</si>
  <si>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</si>
  <si>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</si>
  <si>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</si>
  <si>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</si>
  <si>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</si>
  <si>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</si>
  <si>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</si>
  <si>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</si>
  <si>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</si>
  <si>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</si>
  <si>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</si>
  <si>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</si>
  <si>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</si>
  <si>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</si>
  <si>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</si>
  <si>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</si>
  <si>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</si>
  <si>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</si>
  <si>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</si>
  <si>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</si>
  <si>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</si>
  <si>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</si>
  <si>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</si>
  <si>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</si>
  <si>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</si>
  <si>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</si>
  <si>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</si>
  <si>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</si>
  <si>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</si>
  <si>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</si>
  <si>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</si>
  <si>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</si>
  <si>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</si>
  <si>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</si>
  <si>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</si>
  <si>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</si>
  <si>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</si>
  <si>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</si>
  <si>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</si>
  <si>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</si>
  <si>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</si>
  <si>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</si>
  <si>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</si>
  <si>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</si>
  <si>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</si>
  <si>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</si>
  <si>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</si>
  <si>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</si>
  <si>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</si>
  <si>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</si>
  <si>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</si>
  <si>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 / centralizuotos apskaitos įstaigos vadovo arba jo įgalioto asmens pareigų pavadinimas)</t>
  </si>
  <si>
    <t>2022 m. balandžio 5  d. 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</si>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</sst>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19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4" fillId="0" borderId="0" xfId="1" applyFont="1" applyFill="1" applyBorder="1" applyAlignment="1" applyProtection="1">
      <alignment horizontal="center"/>
    </xf>
    <xf numFmtId="0" fontId="215" fillId="0" borderId="0" xfId="1" applyFont="1" applyFill="1" applyBorder="1" applyAlignment="1" applyProtection="1"/>
    <xf numFmtId="0" fontId="216" fillId="0" borderId="0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protection locked="0"/>
    </xf>
    <xf numFmtId="0" fontId="216" fillId="0" borderId="6" xfId="1" applyFont="1" applyFill="1" applyBorder="1" applyAlignment="1" applyProtection="1">
      <alignment horizontal="center" vertical="top"/>
      <protection locked="0"/>
    </xf>
    <xf numFmtId="164" fontId="218" fillId="0" borderId="1" xfId="1" applyNumberFormat="1" applyFont="1" applyFill="1" applyBorder="1" applyAlignment="1" applyProtection="1">
      <alignment horizontal="right" vertical="center"/>
      <protection locked="0"/>
    </xf>
    <xf numFmtId="164" fontId="21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216" fillId="0" borderId="0" xfId="1" applyFont="1" applyFill="1" applyBorder="1" applyAlignment="1" applyProtection="1">
      <alignment horizontal="center" vertical="top"/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216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9" fillId="0" borderId="1" xfId="1" applyFont="1" applyFill="1" applyBorder="1" applyAlignment="1" applyProtection="1"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217" fillId="0" borderId="1" xfId="1" applyFont="1" applyFill="1" applyBorder="1" applyAlignment="1" applyProtection="1">
      <alignment horizontal="center" vertical="center"/>
      <protection locked="0"/>
    </xf>
    <xf numFmtId="0" fontId="55" fillId="0" borderId="1" xfId="1" applyFont="1" applyFill="1" applyBorder="1" applyAlignment="1" applyProtection="1">
      <alignment horizontal="center" vertical="center"/>
      <protection locked="0"/>
    </xf>
    <xf numFmtId="0" fontId="212" fillId="0" borderId="6" xfId="1" applyFont="1" applyFill="1" applyBorder="1" applyAlignment="1" applyProtection="1">
      <alignment horizontal="center" vertical="top" wrapText="1"/>
      <protection locked="0"/>
    </xf>
    <xf numFmtId="0" fontId="213" fillId="0" borderId="6" xfId="1" applyFont="1" applyFill="1" applyBorder="1" applyAlignment="1" applyProtection="1">
      <alignment horizontal="center" wrapText="1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164" fontId="218" fillId="0" borderId="1" xfId="1" applyNumberFormat="1" applyFont="1" applyFill="1" applyBorder="1" applyAlignment="1" applyProtection="1">
      <alignment horizontal="center" vertical="center"/>
      <protection locked="0"/>
    </xf>
    <xf numFmtId="0" fontId="218" fillId="0" borderId="0" xfId="1" applyFont="1" applyFill="1" applyBorder="1" applyAlignment="1" applyProtection="1">
      <alignment horizontal="center" wrapText="1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colorId="9" zoomScale="120" workbookViewId="0">
      <selection activeCell="R200" sqref="R200"/>
    </sheetView>
  </sheetViews>
  <sheetFormatPr defaultColWidth="9.140625" defaultRowHeight="12.75" customHeight="1" x14ac:dyDescent="0.2"/>
  <cols>
    <col min="1" max="4" width="2" style="16" customWidth="1"/>
    <col min="5" max="5" width="2.140625" style="16" customWidth="1"/>
    <col min="6" max="6" width="3.5703125" style="184" customWidth="1"/>
    <col min="7" max="7" width="34.42578125" style="16" customWidth="1"/>
    <col min="8" max="8" width="4.5703125" style="16" customWidth="1"/>
    <col min="9" max="9" width="11.5703125" style="16" customWidth="1"/>
    <col min="10" max="10" width="15" style="16" customWidth="1"/>
    <col min="11" max="11" width="14" style="16" customWidth="1"/>
    <col min="12" max="12" width="14.5703125" style="16" customWidth="1"/>
    <col min="13" max="13" width="0.140625" style="16" hidden="1" customWidth="1"/>
    <col min="14" max="14" width="6.140625" style="16" hidden="1" customWidth="1"/>
    <col min="15" max="15" width="8.85546875" style="16" hidden="1" customWidth="1"/>
    <col min="16" max="16" width="9.140625" style="16" hidden="1" customWidth="1"/>
    <col min="17" max="17" width="11.42578125" style="16" customWidth="1"/>
    <col min="18" max="18" width="34.42578125" style="16" customWidth="1"/>
    <col min="19" max="256" width="9.140625" style="16" customWidth="1"/>
    <col min="257" max="257" width="9.140625" style="1" customWidth="1"/>
    <col min="258" max="16384" width="9.140625" style="1"/>
  </cols>
  <sheetData>
    <row r="1" spans="1:16" ht="15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10.5" customHeight="1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6"/>
    </row>
    <row r="7" spans="1:16" ht="3" customHeight="1" x14ac:dyDescent="0.2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">
      <c r="G9" s="185" t="s">
        <v>6</v>
      </c>
      <c r="H9" s="5"/>
      <c r="I9" s="5"/>
      <c r="J9" s="11"/>
      <c r="K9" s="11"/>
      <c r="L9" s="12"/>
      <c r="M9" s="6"/>
    </row>
    <row r="10" spans="1:16" ht="18.75" customHeight="1" x14ac:dyDescent="0.2">
      <c r="A10" s="191" t="s">
        <v>7</v>
      </c>
      <c r="B10" s="192"/>
      <c r="C10" s="192"/>
      <c r="D10" s="192"/>
      <c r="E10" s="192"/>
      <c r="F10" s="193"/>
      <c r="G10" s="192"/>
      <c r="H10" s="192"/>
      <c r="I10" s="192"/>
      <c r="J10" s="192"/>
      <c r="K10" s="192"/>
      <c r="L10" s="192"/>
      <c r="M10" s="6"/>
    </row>
    <row r="11" spans="1:16" ht="18.75" customHeight="1" x14ac:dyDescent="0.2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25">
      <c r="A12" s="13"/>
      <c r="B12" s="14"/>
      <c r="C12" s="14"/>
      <c r="D12" s="14"/>
      <c r="E12" s="14"/>
      <c r="F12" s="15"/>
      <c r="G12" s="201" t="s">
        <v>8</v>
      </c>
      <c r="H12" s="201"/>
      <c r="I12" s="201"/>
      <c r="J12" s="201"/>
      <c r="K12" s="201"/>
      <c r="L12" s="14"/>
      <c r="M12" s="6"/>
    </row>
    <row r="13" spans="1:16" ht="16.5" customHeight="1" x14ac:dyDescent="0.2">
      <c r="A13" s="194" t="s">
        <v>9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6"/>
      <c r="P13" s="16" t="s">
        <v>10</v>
      </c>
    </row>
    <row r="14" spans="1:16" ht="15.75" customHeight="1" x14ac:dyDescent="0.2">
      <c r="A14" s="17"/>
      <c r="B14" s="17"/>
      <c r="C14" s="17"/>
      <c r="D14" s="17"/>
      <c r="E14" s="17"/>
      <c r="F14" s="18"/>
      <c r="G14" s="202" t="s">
        <v>11</v>
      </c>
      <c r="H14" s="202"/>
      <c r="I14" s="202"/>
      <c r="J14" s="202"/>
      <c r="K14" s="202"/>
      <c r="L14" s="17"/>
      <c r="M14" s="6"/>
    </row>
    <row r="15" spans="1:16" ht="12" customHeight="1" x14ac:dyDescent="0.2">
      <c r="A15" s="17"/>
      <c r="B15" s="17"/>
      <c r="C15" s="17"/>
      <c r="D15" s="17"/>
      <c r="E15" s="17"/>
      <c r="F15" s="18"/>
      <c r="G15" s="203" t="s">
        <v>12</v>
      </c>
      <c r="H15" s="203"/>
      <c r="I15" s="203"/>
      <c r="J15" s="203"/>
      <c r="K15" s="203"/>
      <c r="L15" s="17"/>
    </row>
    <row r="16" spans="1:16" ht="12" customHeight="1" x14ac:dyDescent="0.2">
      <c r="A16" s="17"/>
      <c r="B16" s="207" t="s">
        <v>13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</row>
    <row r="17" spans="1:13" ht="12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">
      <c r="A18" s="17"/>
      <c r="B18" s="17"/>
      <c r="C18" s="17"/>
      <c r="D18" s="17"/>
      <c r="E18" s="17"/>
      <c r="F18" s="18"/>
      <c r="G18" s="208" t="s">
        <v>232</v>
      </c>
      <c r="H18" s="202"/>
      <c r="I18" s="202"/>
      <c r="J18" s="202"/>
      <c r="K18" s="202"/>
      <c r="L18" s="17"/>
    </row>
    <row r="19" spans="1:13" ht="11.25" customHeight="1" x14ac:dyDescent="0.2">
      <c r="A19" s="17"/>
      <c r="B19" s="17"/>
      <c r="C19" s="17"/>
      <c r="D19" s="17"/>
      <c r="E19" s="17"/>
      <c r="F19" s="18"/>
      <c r="G19" s="209" t="s">
        <v>14</v>
      </c>
      <c r="H19" s="209"/>
      <c r="I19" s="209"/>
      <c r="J19" s="209"/>
      <c r="K19" s="209"/>
      <c r="L19" s="17"/>
    </row>
    <row r="20" spans="1:13" ht="11.25" customHeight="1" x14ac:dyDescent="0.2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">
      <c r="A21" s="17"/>
      <c r="B21" s="21"/>
      <c r="C21" s="21"/>
      <c r="D21" s="21"/>
      <c r="E21" s="210"/>
      <c r="F21" s="211"/>
      <c r="G21" s="210"/>
      <c r="H21" s="210"/>
      <c r="I21" s="210"/>
      <c r="J21" s="210"/>
      <c r="K21" s="210"/>
      <c r="L21" s="21"/>
    </row>
    <row r="22" spans="1:13" ht="12" customHeight="1" x14ac:dyDescent="0.2">
      <c r="A22" s="212" t="s">
        <v>15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2"/>
    </row>
    <row r="23" spans="1:13" ht="12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">
      <c r="A26" s="17"/>
      <c r="B26" s="17"/>
      <c r="C26" s="204"/>
      <c r="D26" s="205"/>
      <c r="E26" s="205"/>
      <c r="F26" s="206"/>
      <c r="G26" s="205"/>
      <c r="H26" s="205"/>
      <c r="I26" s="205"/>
      <c r="J26" s="17"/>
      <c r="K26" s="30" t="s">
        <v>19</v>
      </c>
      <c r="L26" s="32" t="s">
        <v>20</v>
      </c>
      <c r="M26" s="22"/>
    </row>
    <row r="27" spans="1:13" ht="12" customHeight="1" x14ac:dyDescent="0.2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">
      <c r="A29" s="17"/>
      <c r="B29" s="17"/>
      <c r="C29" s="17"/>
      <c r="D29" s="17"/>
      <c r="E29" s="17"/>
      <c r="F29" s="18"/>
      <c r="G29" s="200" t="s">
        <v>23</v>
      </c>
      <c r="H29" s="200"/>
      <c r="I29" s="40"/>
      <c r="J29" s="41"/>
      <c r="K29" s="28"/>
      <c r="L29" s="28"/>
      <c r="M29" s="22"/>
    </row>
    <row r="30" spans="1:13" s="42" customFormat="1" ht="26.25" customHeight="1" x14ac:dyDescent="0.2">
      <c r="A30" s="43" t="s">
        <v>24</v>
      </c>
      <c r="B30" s="44"/>
      <c r="C30" s="44"/>
      <c r="D30" s="44"/>
      <c r="E30" s="213" t="s">
        <v>233</v>
      </c>
      <c r="F30" s="214"/>
      <c r="G30" s="214"/>
      <c r="H30" s="214"/>
      <c r="I30" s="214"/>
      <c r="J30" s="214"/>
      <c r="K30" s="214"/>
      <c r="L30" s="45" t="s">
        <v>25</v>
      </c>
      <c r="M30" s="46"/>
    </row>
    <row r="31" spans="1:13" ht="24" customHeight="1" x14ac:dyDescent="0.2">
      <c r="A31" s="217" t="s">
        <v>26</v>
      </c>
      <c r="B31" s="218"/>
      <c r="C31" s="218"/>
      <c r="D31" s="218"/>
      <c r="E31" s="218"/>
      <c r="F31" s="218"/>
      <c r="G31" s="221" t="s">
        <v>27</v>
      </c>
      <c r="H31" s="223" t="s">
        <v>28</v>
      </c>
      <c r="I31" s="225" t="s">
        <v>29</v>
      </c>
      <c r="J31" s="226"/>
      <c r="K31" s="227" t="s">
        <v>30</v>
      </c>
      <c r="L31" s="229" t="s">
        <v>31</v>
      </c>
      <c r="M31" s="46"/>
    </row>
    <row r="32" spans="1:13" ht="46.5" customHeight="1" x14ac:dyDescent="0.2">
      <c r="A32" s="219"/>
      <c r="B32" s="220"/>
      <c r="C32" s="220"/>
      <c r="D32" s="220"/>
      <c r="E32" s="220"/>
      <c r="F32" s="220"/>
      <c r="G32" s="222"/>
      <c r="H32" s="224"/>
      <c r="I32" s="47" t="s">
        <v>32</v>
      </c>
      <c r="J32" s="48" t="s">
        <v>33</v>
      </c>
      <c r="K32" s="228"/>
      <c r="L32" s="230"/>
    </row>
    <row r="33" spans="1:19" ht="11.25" customHeight="1" x14ac:dyDescent="0.2">
      <c r="A33" s="196" t="s">
        <v>34</v>
      </c>
      <c r="B33" s="197"/>
      <c r="C33" s="197"/>
      <c r="D33" s="197"/>
      <c r="E33" s="197"/>
      <c r="F33" s="198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1266300</v>
      </c>
      <c r="J34" s="60">
        <f>SUM(J35+J46+J65+J86+J93+J113+J139+J158+J168)</f>
        <v>230000</v>
      </c>
      <c r="K34" s="60">
        <f>SUM(K35+K46+K65+K86+K93+K113+K139+K158+K168)</f>
        <v>229578.12000000002</v>
      </c>
      <c r="L34" s="60">
        <f>SUM(L35+L46+L65+L86+L93+L113+L139+L158+L168)</f>
        <v>229578.12000000002</v>
      </c>
    </row>
    <row r="35" spans="1:19" ht="16.5" customHeight="1" x14ac:dyDescent="0.2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1038300</v>
      </c>
      <c r="J35" s="60">
        <f>SUM(J36+J42)</f>
        <v>166700</v>
      </c>
      <c r="K35" s="60">
        <f>SUM(K36+K42)</f>
        <v>166624.27000000002</v>
      </c>
      <c r="L35" s="60">
        <f>SUM(L36+L42)</f>
        <v>166624.27000000002</v>
      </c>
    </row>
    <row r="36" spans="1:19" ht="14.25" customHeight="1" x14ac:dyDescent="0.2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1023700</v>
      </c>
      <c r="J36" s="60">
        <f>SUM(J37)</f>
        <v>164300</v>
      </c>
      <c r="K36" s="60">
        <f>SUM(K37)</f>
        <v>164242.98000000001</v>
      </c>
      <c r="L36" s="60">
        <f>SUM(L37)</f>
        <v>164242.98000000001</v>
      </c>
      <c r="Q36" s="72"/>
    </row>
    <row r="37" spans="1:19" ht="13.5" customHeight="1" x14ac:dyDescent="0.2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1023700</v>
      </c>
      <c r="J37" s="60">
        <f>SUM(J38+J40)</f>
        <v>164300</v>
      </c>
      <c r="K37" s="60">
        <f>SUM(K38+K40)</f>
        <v>164242.98000000001</v>
      </c>
      <c r="L37" s="60">
        <f>SUM(L38+L40)</f>
        <v>164242.98000000001</v>
      </c>
      <c r="Q37" s="72"/>
      <c r="R37" s="72"/>
    </row>
    <row r="38" spans="1:19" ht="14.25" customHeight="1" x14ac:dyDescent="0.2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1023700</v>
      </c>
      <c r="J38" s="75">
        <f>SUM(J39)</f>
        <v>164300</v>
      </c>
      <c r="K38" s="75">
        <f>SUM(K39)</f>
        <v>164242.98000000001</v>
      </c>
      <c r="L38" s="75">
        <f>SUM(L39)</f>
        <v>164242.98000000001</v>
      </c>
      <c r="Q38" s="72"/>
      <c r="R38" s="72"/>
    </row>
    <row r="39" spans="1:19" ht="14.25" customHeight="1" x14ac:dyDescent="0.2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1023700</v>
      </c>
      <c r="J39" s="78">
        <v>164300</v>
      </c>
      <c r="K39" s="78">
        <v>164242.98000000001</v>
      </c>
      <c r="L39" s="78">
        <v>164242.98000000001</v>
      </c>
      <c r="Q39" s="72"/>
      <c r="R39" s="72"/>
    </row>
    <row r="40" spans="1:19" ht="12.75" hidden="1" customHeight="1" x14ac:dyDescent="0.2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14600</v>
      </c>
      <c r="J42" s="60">
        <f t="shared" si="0"/>
        <v>2400</v>
      </c>
      <c r="K42" s="75">
        <f t="shared" si="0"/>
        <v>2381.29</v>
      </c>
      <c r="L42" s="60">
        <f t="shared" si="0"/>
        <v>2381.29</v>
      </c>
      <c r="Q42" s="72"/>
      <c r="R42" s="72"/>
    </row>
    <row r="43" spans="1:19" ht="15.75" customHeight="1" x14ac:dyDescent="0.2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14600</v>
      </c>
      <c r="J43" s="60">
        <f t="shared" si="0"/>
        <v>2400</v>
      </c>
      <c r="K43" s="60">
        <f t="shared" si="0"/>
        <v>2381.29</v>
      </c>
      <c r="L43" s="60">
        <f t="shared" si="0"/>
        <v>2381.29</v>
      </c>
      <c r="Q43" s="72"/>
    </row>
    <row r="44" spans="1:19" ht="13.5" customHeight="1" x14ac:dyDescent="0.2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14600</v>
      </c>
      <c r="J44" s="60">
        <f t="shared" si="0"/>
        <v>2400</v>
      </c>
      <c r="K44" s="60">
        <f t="shared" si="0"/>
        <v>2381.29</v>
      </c>
      <c r="L44" s="60">
        <f t="shared" si="0"/>
        <v>2381.29</v>
      </c>
      <c r="Q44" s="72"/>
      <c r="R44" s="72"/>
    </row>
    <row r="45" spans="1:19" ht="14.25" customHeight="1" x14ac:dyDescent="0.2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14600</v>
      </c>
      <c r="J45" s="78">
        <v>2400</v>
      </c>
      <c r="K45" s="78">
        <v>2381.29</v>
      </c>
      <c r="L45" s="78">
        <v>2381.29</v>
      </c>
      <c r="Q45" s="72"/>
      <c r="R45" s="72"/>
    </row>
    <row r="46" spans="1:19" ht="26.25" customHeight="1" x14ac:dyDescent="0.2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153000</v>
      </c>
      <c r="J46" s="83">
        <f t="shared" si="1"/>
        <v>48500</v>
      </c>
      <c r="K46" s="82">
        <f t="shared" si="1"/>
        <v>48410.47</v>
      </c>
      <c r="L46" s="82">
        <f t="shared" si="1"/>
        <v>48410.47</v>
      </c>
    </row>
    <row r="47" spans="1:19" ht="27" customHeight="1" x14ac:dyDescent="0.2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153000</v>
      </c>
      <c r="J47" s="75">
        <f t="shared" si="1"/>
        <v>48500</v>
      </c>
      <c r="K47" s="60">
        <f t="shared" si="1"/>
        <v>48410.47</v>
      </c>
      <c r="L47" s="75">
        <f t="shared" si="1"/>
        <v>48410.47</v>
      </c>
      <c r="Q47" s="72"/>
      <c r="S47" s="72"/>
    </row>
    <row r="48" spans="1:19" ht="15.75" customHeight="1" x14ac:dyDescent="0.2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153000</v>
      </c>
      <c r="J48" s="75">
        <f t="shared" si="1"/>
        <v>48500</v>
      </c>
      <c r="K48" s="84">
        <f t="shared" si="1"/>
        <v>48410.47</v>
      </c>
      <c r="L48" s="84">
        <f t="shared" si="1"/>
        <v>48410.47</v>
      </c>
      <c r="Q48" s="72"/>
      <c r="R48" s="72"/>
    </row>
    <row r="49" spans="1:18" ht="24.75" customHeight="1" x14ac:dyDescent="0.2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153000</v>
      </c>
      <c r="J49" s="90">
        <f>SUM(J50:J64)</f>
        <v>48500</v>
      </c>
      <c r="K49" s="90">
        <f>SUM(K50:K64)</f>
        <v>48410.47</v>
      </c>
      <c r="L49" s="90">
        <f>SUM(L50:L64)</f>
        <v>48410.47</v>
      </c>
      <c r="Q49" s="72"/>
      <c r="R49" s="72"/>
    </row>
    <row r="50" spans="1:18" ht="15.75" customHeight="1" x14ac:dyDescent="0.2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22000</v>
      </c>
      <c r="J50" s="78">
        <v>3900</v>
      </c>
      <c r="K50" s="78">
        <v>3897.28</v>
      </c>
      <c r="L50" s="78">
        <v>3897.28</v>
      </c>
      <c r="Q50" s="72"/>
      <c r="R50" s="72"/>
    </row>
    <row r="51" spans="1:18" ht="26.25" customHeight="1" x14ac:dyDescent="0.2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400</v>
      </c>
      <c r="J51" s="78"/>
      <c r="K51" s="78">
        <v>39.69</v>
      </c>
      <c r="L51" s="78">
        <v>39.69</v>
      </c>
      <c r="Q51" s="72"/>
      <c r="R51" s="72"/>
    </row>
    <row r="52" spans="1:18" ht="26.25" customHeight="1" x14ac:dyDescent="0.2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400</v>
      </c>
      <c r="J52" s="78">
        <v>100</v>
      </c>
      <c r="K52" s="78">
        <v>158.46</v>
      </c>
      <c r="L52" s="78">
        <v>158.46</v>
      </c>
      <c r="Q52" s="72"/>
      <c r="R52" s="72"/>
    </row>
    <row r="53" spans="1:18" ht="27" customHeight="1" x14ac:dyDescent="0.2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2100</v>
      </c>
      <c r="J53" s="78">
        <v>400</v>
      </c>
      <c r="K53" s="78">
        <v>267.27999999999997</v>
      </c>
      <c r="L53" s="78">
        <v>267.27999999999997</v>
      </c>
      <c r="Q53" s="72"/>
      <c r="R53" s="72"/>
    </row>
    <row r="54" spans="1:18" ht="26.25" customHeight="1" x14ac:dyDescent="0.2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1100</v>
      </c>
      <c r="J54" s="78"/>
      <c r="K54" s="78"/>
      <c r="L54" s="78"/>
      <c r="Q54" s="72"/>
      <c r="R54" s="72"/>
    </row>
    <row r="55" spans="1:18" ht="12" customHeight="1" x14ac:dyDescent="0.2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300</v>
      </c>
      <c r="J55" s="78"/>
      <c r="K55" s="78">
        <v>39.96</v>
      </c>
      <c r="L55" s="78">
        <v>39.96</v>
      </c>
      <c r="Q55" s="72"/>
      <c r="R55" s="72"/>
    </row>
    <row r="56" spans="1:18" ht="15.75" hidden="1" customHeight="1" x14ac:dyDescent="0.2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43700</v>
      </c>
      <c r="J58" s="78">
        <v>500</v>
      </c>
      <c r="K58" s="78">
        <v>475.23</v>
      </c>
      <c r="L58" s="78">
        <v>475.23</v>
      </c>
      <c r="Q58" s="72"/>
      <c r="R58" s="72"/>
    </row>
    <row r="59" spans="1:18" ht="15.75" customHeight="1" x14ac:dyDescent="0.2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3000</v>
      </c>
      <c r="J59" s="78">
        <v>900</v>
      </c>
      <c r="K59" s="78">
        <v>924.3</v>
      </c>
      <c r="L59" s="78">
        <v>924.3</v>
      </c>
      <c r="Q59" s="72"/>
      <c r="R59" s="72"/>
    </row>
    <row r="60" spans="1:18" ht="27.75" hidden="1" customHeight="1" x14ac:dyDescent="0.2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46500</v>
      </c>
      <c r="J61" s="78">
        <v>39900</v>
      </c>
      <c r="K61" s="78">
        <v>39797.01</v>
      </c>
      <c r="L61" s="78">
        <v>39797.01</v>
      </c>
      <c r="Q61" s="72"/>
      <c r="R61" s="72"/>
    </row>
    <row r="62" spans="1:18" ht="27.75" customHeight="1" x14ac:dyDescent="0.2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12600</v>
      </c>
      <c r="J62" s="78">
        <v>900</v>
      </c>
      <c r="K62" s="78">
        <v>951.71</v>
      </c>
      <c r="L62" s="78">
        <v>951.71</v>
      </c>
      <c r="Q62" s="72"/>
      <c r="R62" s="72"/>
    </row>
    <row r="63" spans="1:18" ht="12" hidden="1" customHeight="1" x14ac:dyDescent="0.2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20900</v>
      </c>
      <c r="J64" s="78">
        <v>1900</v>
      </c>
      <c r="K64" s="78">
        <v>1859.55</v>
      </c>
      <c r="L64" s="78">
        <v>1859.55</v>
      </c>
      <c r="Q64" s="72"/>
      <c r="R64" s="72"/>
    </row>
    <row r="65" spans="1:19" ht="14.25" hidden="1" customHeight="1" x14ac:dyDescent="0.2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75000</v>
      </c>
      <c r="J139" s="109">
        <f>SUM(J140+J145+J153)</f>
        <v>14800</v>
      </c>
      <c r="K139" s="75">
        <f>SUM(K140+K145+K153)</f>
        <v>14543.38</v>
      </c>
      <c r="L139" s="60">
        <f>SUM(L140+L145+L153)</f>
        <v>14543.38</v>
      </c>
    </row>
    <row r="140" spans="1:12" ht="12.75" hidden="1" customHeight="1" x14ac:dyDescent="0.2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67600</v>
      </c>
      <c r="J145" s="113">
        <f>J146+J150</f>
        <v>12500</v>
      </c>
      <c r="K145" s="113">
        <f>K146+K150</f>
        <v>12313.49</v>
      </c>
      <c r="L145" s="113">
        <f>L146+L150</f>
        <v>12313.49</v>
      </c>
    </row>
    <row r="146" spans="1:12" ht="26.25" customHeight="1" x14ac:dyDescent="0.2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67600</v>
      </c>
      <c r="J146" s="109">
        <f>J147</f>
        <v>12500</v>
      </c>
      <c r="K146" s="75">
        <f>K147</f>
        <v>12313.49</v>
      </c>
      <c r="L146" s="60">
        <f>L147</f>
        <v>12313.49</v>
      </c>
    </row>
    <row r="147" spans="1:12" ht="26.25" customHeight="1" x14ac:dyDescent="0.2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67600</v>
      </c>
      <c r="J147" s="109">
        <f>SUM(J148:J149)</f>
        <v>12500</v>
      </c>
      <c r="K147" s="75">
        <f>SUM(K148:K149)</f>
        <v>12313.49</v>
      </c>
      <c r="L147" s="60">
        <f>SUM(L148:L149)</f>
        <v>12313.49</v>
      </c>
    </row>
    <row r="148" spans="1:12" ht="12" hidden="1" customHeight="1" x14ac:dyDescent="0.2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67600</v>
      </c>
      <c r="J149" s="78">
        <v>12500</v>
      </c>
      <c r="K149" s="78">
        <v>12313.49</v>
      </c>
      <c r="L149" s="78">
        <v>12313.49</v>
      </c>
    </row>
    <row r="150" spans="1:12" ht="15" hidden="1" customHeight="1" x14ac:dyDescent="0.2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7400</v>
      </c>
      <c r="J153" s="109">
        <f t="shared" si="14"/>
        <v>2300</v>
      </c>
      <c r="K153" s="75">
        <f t="shared" si="14"/>
        <v>2229.89</v>
      </c>
      <c r="L153" s="60">
        <f t="shared" si="14"/>
        <v>2229.89</v>
      </c>
    </row>
    <row r="154" spans="1:12" ht="12.75" customHeight="1" x14ac:dyDescent="0.2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7400</v>
      </c>
      <c r="J154" s="134">
        <f t="shared" si="14"/>
        <v>2300</v>
      </c>
      <c r="K154" s="135">
        <f t="shared" si="14"/>
        <v>2229.89</v>
      </c>
      <c r="L154" s="90">
        <f t="shared" si="14"/>
        <v>2229.89</v>
      </c>
    </row>
    <row r="155" spans="1:12" ht="12.75" customHeight="1" x14ac:dyDescent="0.2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7400</v>
      </c>
      <c r="J155" s="109">
        <f>SUM(J156:J157)</f>
        <v>2300</v>
      </c>
      <c r="K155" s="75">
        <f>SUM(K156:K157)</f>
        <v>2229.89</v>
      </c>
      <c r="L155" s="60">
        <f>SUM(L156:L157)</f>
        <v>2229.89</v>
      </c>
    </row>
    <row r="156" spans="1:12" ht="12.75" customHeight="1" x14ac:dyDescent="0.2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7400</v>
      </c>
      <c r="J156" s="143">
        <v>2300</v>
      </c>
      <c r="K156" s="143">
        <v>2229.89</v>
      </c>
      <c r="L156" s="143">
        <v>2229.89</v>
      </c>
    </row>
    <row r="157" spans="1:12" ht="16.5" hidden="1" customHeight="1" x14ac:dyDescent="0.2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8000</v>
      </c>
      <c r="J184" s="109">
        <f>SUM(J185+J238+J303)</f>
        <v>0</v>
      </c>
      <c r="K184" s="75">
        <f>SUM(K185+K238+K303)</f>
        <v>0</v>
      </c>
      <c r="L184" s="60">
        <f>SUM(L185+L238+L303)</f>
        <v>0</v>
      </c>
    </row>
    <row r="185" spans="1:12" ht="34.5" customHeight="1" x14ac:dyDescent="0.2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8000</v>
      </c>
      <c r="J185" s="82">
        <f>SUM(J186+J209+J216+J228+J232)</f>
        <v>0</v>
      </c>
      <c r="K185" s="82">
        <f>SUM(K186+K209+K216+K228+K232)</f>
        <v>0</v>
      </c>
      <c r="L185" s="82">
        <f>SUM(L186+L209+L216+L228+L232)</f>
        <v>0</v>
      </c>
    </row>
    <row r="186" spans="1:12" ht="30.75" customHeight="1" x14ac:dyDescent="0.2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8000</v>
      </c>
      <c r="J186" s="82">
        <f>SUM(J187+J190+J195+J201+J206)</f>
        <v>0</v>
      </c>
      <c r="K186" s="82">
        <f>SUM(K187+K190+K195+K201+K206)</f>
        <v>0</v>
      </c>
      <c r="L186" s="82">
        <f>SUM(L187+L190+L195+L201+L206)</f>
        <v>0</v>
      </c>
    </row>
    <row r="187" spans="1:12" ht="12.75" hidden="1" customHeight="1" x14ac:dyDescent="0.2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8000</v>
      </c>
      <c r="J195" s="109">
        <f>J196</f>
        <v>0</v>
      </c>
      <c r="K195" s="75">
        <f>K196</f>
        <v>0</v>
      </c>
      <c r="L195" s="60">
        <f>L196</f>
        <v>0</v>
      </c>
    </row>
    <row r="196" spans="1:12" ht="14.25" customHeight="1" x14ac:dyDescent="0.2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8000</v>
      </c>
      <c r="J196" s="60">
        <f>SUM(J197:J200)</f>
        <v>0</v>
      </c>
      <c r="K196" s="60">
        <f>SUM(K197:K200)</f>
        <v>0</v>
      </c>
      <c r="L196" s="60">
        <f>SUM(L197:L200)</f>
        <v>0</v>
      </c>
    </row>
    <row r="197" spans="1:12" ht="13.5" hidden="1" customHeight="1" x14ac:dyDescent="0.2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hidden="1" customHeight="1" x14ac:dyDescent="0.2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/>
      <c r="J198" s="79"/>
      <c r="K198" s="79"/>
      <c r="L198" s="79"/>
    </row>
    <row r="199" spans="1:12" ht="15.75" hidden="1" customHeight="1" x14ac:dyDescent="0.2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8000</v>
      </c>
      <c r="J200" s="161"/>
      <c r="K200" s="79"/>
      <c r="L200" s="79"/>
    </row>
    <row r="201" spans="1:12" ht="18" hidden="1" customHeight="1" x14ac:dyDescent="0.2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1274300</v>
      </c>
      <c r="J368" s="129">
        <f>SUM(J34+J184)</f>
        <v>230000</v>
      </c>
      <c r="K368" s="129">
        <f>SUM(K34+K184)</f>
        <v>229578.12000000002</v>
      </c>
      <c r="L368" s="129">
        <f>SUM(L34+L184)</f>
        <v>229578.12000000002</v>
      </c>
    </row>
    <row r="369" spans="1:12" ht="18.75" customHeight="1" x14ac:dyDescent="0.2">
      <c r="G369" s="54"/>
      <c r="H369" s="178"/>
      <c r="I369" s="179"/>
      <c r="J369" s="180"/>
      <c r="K369" s="180"/>
      <c r="L369" s="180"/>
    </row>
    <row r="370" spans="1:12" ht="23.25" customHeight="1" x14ac:dyDescent="0.25">
      <c r="A370" s="232" t="s">
        <v>224</v>
      </c>
      <c r="B370" s="232"/>
      <c r="C370" s="232"/>
      <c r="D370" s="232"/>
      <c r="E370" s="232"/>
      <c r="F370" s="232"/>
      <c r="G370" s="232"/>
      <c r="H370" s="232"/>
      <c r="I370" s="189"/>
      <c r="J370" s="190"/>
      <c r="K370" s="231" t="s">
        <v>225</v>
      </c>
      <c r="L370" s="231"/>
    </row>
    <row r="371" spans="1:12" ht="16.5" customHeight="1" x14ac:dyDescent="0.2">
      <c r="A371" s="181"/>
      <c r="B371" s="181"/>
      <c r="C371" s="181"/>
      <c r="D371" s="182" t="s">
        <v>226</v>
      </c>
      <c r="E371" s="21"/>
      <c r="F371" s="31"/>
      <c r="G371" s="21"/>
      <c r="H371" s="21"/>
      <c r="I371" s="186" t="s">
        <v>227</v>
      </c>
      <c r="J371" s="187"/>
      <c r="K371" s="199" t="s">
        <v>228</v>
      </c>
      <c r="L371" s="199"/>
    </row>
    <row r="372" spans="1:12" ht="15.75" hidden="1" customHeight="1" x14ac:dyDescent="0.2">
      <c r="A372" s="17"/>
      <c r="B372" s="17"/>
      <c r="C372" s="17"/>
      <c r="D372" s="17"/>
      <c r="E372" s="17"/>
      <c r="F372" s="18"/>
      <c r="G372" s="17"/>
      <c r="H372" s="17"/>
      <c r="I372" s="183"/>
      <c r="J372" s="17"/>
      <c r="K372" s="183"/>
      <c r="L372" s="183"/>
    </row>
    <row r="373" spans="1:12" ht="33" customHeight="1" x14ac:dyDescent="0.25">
      <c r="A373" s="232" t="s">
        <v>229</v>
      </c>
      <c r="B373" s="232"/>
      <c r="C373" s="232"/>
      <c r="D373" s="232"/>
      <c r="E373" s="232"/>
      <c r="F373" s="232"/>
      <c r="G373" s="232"/>
      <c r="H373" s="232"/>
      <c r="I373" s="189"/>
      <c r="J373" s="190"/>
      <c r="K373" s="231" t="s">
        <v>230</v>
      </c>
      <c r="L373" s="231"/>
    </row>
    <row r="374" spans="1:12" ht="26.25" customHeight="1" x14ac:dyDescent="0.2">
      <c r="A374" s="17"/>
      <c r="B374" s="17"/>
      <c r="C374" s="17"/>
      <c r="D374" s="215" t="s">
        <v>231</v>
      </c>
      <c r="E374" s="216"/>
      <c r="F374" s="216"/>
      <c r="G374" s="216"/>
      <c r="H374" s="31"/>
      <c r="I374" s="188" t="s">
        <v>227</v>
      </c>
      <c r="J374" s="187"/>
      <c r="K374" s="199" t="s">
        <v>228</v>
      </c>
      <c r="L374" s="199"/>
    </row>
  </sheetData>
  <mergeCells count="28"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</mergeCells>
  <pageMargins left="0.9055118110236221" right="0.11811023622047245" top="0.15748031496062992" bottom="0.19685039370078741" header="0.31496062992125984" footer="0.31496062992125984"/>
  <pageSetup paperSize="9" scale="8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2022-04-06T08:14:08Z</cp:lastPrinted>
  <dcterms:created xsi:type="dcterms:W3CDTF">2022-09-06T12:07:48Z</dcterms:created>
  <dcterms:modified xsi:type="dcterms:W3CDTF">2022-09-06T12:07:48Z</dcterms:modified>
</cp:coreProperties>
</file>